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2" i="1"/>
  <c r="I2" i="1"/>
  <c r="H3" i="1"/>
  <c r="I3" i="1" s="1"/>
  <c r="J3" i="1" s="1"/>
  <c r="H4" i="1"/>
  <c r="I4" i="1"/>
  <c r="J4" i="1" s="1"/>
  <c r="H5" i="1"/>
  <c r="I5" i="1" s="1"/>
  <c r="J5" i="1" s="1"/>
  <c r="H6" i="1"/>
  <c r="I6" i="1"/>
  <c r="J6" i="1" s="1"/>
  <c r="H7" i="1"/>
  <c r="I7" i="1" s="1"/>
  <c r="J7" i="1" s="1"/>
  <c r="H8" i="1"/>
  <c r="I8" i="1"/>
  <c r="J8" i="1" s="1"/>
  <c r="H9" i="1"/>
  <c r="I9" i="1" s="1"/>
  <c r="J9" i="1" s="1"/>
  <c r="H10" i="1"/>
  <c r="I10" i="1"/>
  <c r="J10" i="1" s="1"/>
  <c r="H11" i="1"/>
  <c r="I11" i="1" s="1"/>
  <c r="J11" i="1" s="1"/>
  <c r="H12" i="1"/>
  <c r="I12" i="1"/>
  <c r="J12" i="1" s="1"/>
  <c r="H13" i="1"/>
  <c r="I13" i="1" s="1"/>
  <c r="J13" i="1" s="1"/>
  <c r="H14" i="1"/>
  <c r="I14" i="1"/>
  <c r="J14" i="1" s="1"/>
  <c r="H15" i="1"/>
  <c r="I15" i="1" s="1"/>
  <c r="J15" i="1" s="1"/>
  <c r="H16" i="1"/>
  <c r="I16" i="1"/>
  <c r="J16" i="1" s="1"/>
  <c r="H17" i="1"/>
  <c r="I17" i="1" s="1"/>
  <c r="J17" i="1" s="1"/>
  <c r="H18" i="1"/>
  <c r="I18" i="1"/>
  <c r="J18" i="1" s="1"/>
  <c r="H19" i="1"/>
  <c r="I19" i="1" s="1"/>
  <c r="J19" i="1" s="1"/>
  <c r="H20" i="1"/>
  <c r="I20" i="1"/>
  <c r="J20" i="1" s="1"/>
  <c r="H21" i="1"/>
  <c r="I21" i="1" s="1"/>
  <c r="J21" i="1" s="1"/>
  <c r="H22" i="1"/>
  <c r="I22" i="1"/>
  <c r="J22" i="1" s="1"/>
  <c r="H23" i="1"/>
  <c r="I23" i="1" s="1"/>
  <c r="J23" i="1" s="1"/>
  <c r="H24" i="1"/>
  <c r="I24" i="1"/>
  <c r="J24" i="1" s="1"/>
  <c r="H25" i="1"/>
  <c r="I25" i="1" s="1"/>
  <c r="J25" i="1" s="1"/>
  <c r="H26" i="1"/>
  <c r="I26" i="1"/>
  <c r="J26" i="1" s="1"/>
  <c r="H27" i="1"/>
  <c r="I27" i="1" s="1"/>
  <c r="J27" i="1" s="1"/>
  <c r="H28" i="1"/>
  <c r="I28" i="1"/>
  <c r="J28" i="1" s="1"/>
  <c r="H29" i="1"/>
  <c r="I29" i="1" s="1"/>
  <c r="J29" i="1" s="1"/>
  <c r="H30" i="1"/>
  <c r="I30" i="1"/>
  <c r="J30" i="1" s="1"/>
  <c r="H31" i="1"/>
  <c r="I31" i="1" s="1"/>
  <c r="J31" i="1" s="1"/>
  <c r="H32" i="1"/>
  <c r="I32" i="1"/>
  <c r="J32" i="1" s="1"/>
  <c r="H33" i="1"/>
  <c r="I33" i="1" s="1"/>
  <c r="J33" i="1" s="1"/>
  <c r="H34" i="1"/>
  <c r="I34" i="1"/>
  <c r="J34" i="1" s="1"/>
  <c r="H35" i="1"/>
  <c r="I35" i="1" s="1"/>
  <c r="J35" i="1" s="1"/>
  <c r="H36" i="1"/>
  <c r="I36" i="1"/>
  <c r="J36" i="1" s="1"/>
  <c r="H37" i="1"/>
  <c r="I37" i="1" s="1"/>
  <c r="J37" i="1" s="1"/>
  <c r="H38" i="1"/>
  <c r="I38" i="1"/>
  <c r="J38" i="1" s="1"/>
  <c r="H39" i="1"/>
  <c r="I39" i="1" s="1"/>
  <c r="J39" i="1" s="1"/>
  <c r="H40" i="1"/>
  <c r="I40" i="1"/>
  <c r="J40" i="1" s="1"/>
  <c r="H41" i="1"/>
  <c r="I41" i="1" s="1"/>
  <c r="J41" i="1" s="1"/>
  <c r="H42" i="1"/>
  <c r="I42" i="1"/>
  <c r="J42" i="1" s="1"/>
  <c r="H43" i="1"/>
  <c r="I43" i="1" s="1"/>
  <c r="J43" i="1" s="1"/>
  <c r="H44" i="1"/>
  <c r="I44" i="1"/>
  <c r="J44" i="1" s="1"/>
  <c r="H45" i="1"/>
  <c r="I45" i="1" s="1"/>
  <c r="J45" i="1" s="1"/>
  <c r="H46" i="1"/>
  <c r="I46" i="1"/>
  <c r="J46" i="1" s="1"/>
  <c r="H47" i="1"/>
  <c r="I47" i="1" s="1"/>
  <c r="J47" i="1" s="1"/>
  <c r="H48" i="1"/>
  <c r="I48" i="1"/>
  <c r="J48" i="1" s="1"/>
  <c r="H49" i="1"/>
  <c r="I49" i="1" s="1"/>
  <c r="J49" i="1" s="1"/>
  <c r="H50" i="1"/>
  <c r="I50" i="1"/>
  <c r="J50" i="1" s="1"/>
  <c r="H51" i="1"/>
  <c r="I51" i="1" s="1"/>
  <c r="J51" i="1" s="1"/>
  <c r="H52" i="1"/>
  <c r="I52" i="1"/>
  <c r="J52" i="1" s="1"/>
  <c r="H53" i="1"/>
  <c r="I53" i="1" s="1"/>
  <c r="J53" i="1" s="1"/>
  <c r="H54" i="1"/>
  <c r="I54" i="1"/>
  <c r="J54" i="1" s="1"/>
  <c r="H55" i="1"/>
  <c r="I55" i="1" s="1"/>
  <c r="J55" i="1" s="1"/>
  <c r="H56" i="1"/>
  <c r="I56" i="1"/>
  <c r="J56" i="1" s="1"/>
  <c r="H57" i="1"/>
  <c r="I57" i="1" s="1"/>
  <c r="J57" i="1" s="1"/>
  <c r="J2" i="1"/>
  <c r="H2" i="1"/>
  <c r="D51" i="1"/>
  <c r="E51" i="1" s="1"/>
  <c r="F51" i="1" s="1"/>
  <c r="G51" i="1" s="1"/>
  <c r="D52" i="1"/>
  <c r="E52" i="1" s="1"/>
  <c r="F52" i="1" s="1"/>
  <c r="G52" i="1" s="1"/>
  <c r="D53" i="1"/>
  <c r="E53" i="1" s="1"/>
  <c r="F53" i="1" s="1"/>
  <c r="G53" i="1" s="1"/>
  <c r="D54" i="1"/>
  <c r="E54" i="1" s="1"/>
  <c r="F54" i="1" s="1"/>
  <c r="G54" i="1" s="1"/>
  <c r="D55" i="1"/>
  <c r="E55" i="1" s="1"/>
  <c r="F55" i="1" s="1"/>
  <c r="G55" i="1" s="1"/>
  <c r="D56" i="1"/>
  <c r="D57" i="1" s="1"/>
  <c r="D38" i="1"/>
  <c r="E38" i="1" s="1"/>
  <c r="F38" i="1" s="1"/>
  <c r="G38" i="1" s="1"/>
  <c r="D27" i="1"/>
  <c r="E27" i="1" s="1"/>
  <c r="F27" i="1" s="1"/>
  <c r="G27" i="1" s="1"/>
  <c r="D28" i="1"/>
  <c r="E28" i="1" s="1"/>
  <c r="F28" i="1" s="1"/>
  <c r="G28" i="1" s="1"/>
  <c r="D29" i="1"/>
  <c r="D30" i="1" s="1"/>
  <c r="G2" i="1"/>
  <c r="F2" i="1"/>
  <c r="E2" i="1"/>
  <c r="D3" i="1"/>
  <c r="E3" i="1" s="1"/>
  <c r="F3" i="1" s="1"/>
  <c r="G3" i="1" s="1"/>
  <c r="E57" i="1" l="1"/>
  <c r="F57" i="1" s="1"/>
  <c r="G57" i="1" s="1"/>
  <c r="E56" i="1"/>
  <c r="F56" i="1" s="1"/>
  <c r="G56" i="1" s="1"/>
  <c r="D39" i="1"/>
  <c r="D31" i="1"/>
  <c r="E30" i="1"/>
  <c r="F30" i="1" s="1"/>
  <c r="G30" i="1" s="1"/>
  <c r="E29" i="1"/>
  <c r="F29" i="1" s="1"/>
  <c r="G29" i="1" s="1"/>
  <c r="D4" i="1"/>
  <c r="E39" i="1" l="1"/>
  <c r="F39" i="1" s="1"/>
  <c r="G39" i="1" s="1"/>
  <c r="D40" i="1"/>
  <c r="D32" i="1"/>
  <c r="E31" i="1"/>
  <c r="F31" i="1" s="1"/>
  <c r="G31" i="1" s="1"/>
  <c r="D5" i="1"/>
  <c r="E4" i="1"/>
  <c r="F4" i="1" s="1"/>
  <c r="G4" i="1" s="1"/>
  <c r="E40" i="1" l="1"/>
  <c r="F40" i="1" s="1"/>
  <c r="G40" i="1" s="1"/>
  <c r="D41" i="1"/>
  <c r="D33" i="1"/>
  <c r="E32" i="1"/>
  <c r="F32" i="1" s="1"/>
  <c r="G32" i="1" s="1"/>
  <c r="D6" i="1"/>
  <c r="E5" i="1"/>
  <c r="F5" i="1" s="1"/>
  <c r="G5" i="1" s="1"/>
  <c r="E41" i="1" l="1"/>
  <c r="F41" i="1" s="1"/>
  <c r="G41" i="1" s="1"/>
  <c r="D42" i="1"/>
  <c r="D34" i="1"/>
  <c r="E33" i="1"/>
  <c r="F33" i="1" s="1"/>
  <c r="G33" i="1" s="1"/>
  <c r="D7" i="1"/>
  <c r="E6" i="1"/>
  <c r="F6" i="1" s="1"/>
  <c r="G6" i="1" s="1"/>
  <c r="E42" i="1" l="1"/>
  <c r="F42" i="1" s="1"/>
  <c r="G42" i="1" s="1"/>
  <c r="D43" i="1"/>
  <c r="D35" i="1"/>
  <c r="E34" i="1"/>
  <c r="F34" i="1" s="1"/>
  <c r="G34" i="1" s="1"/>
  <c r="D8" i="1"/>
  <c r="E7" i="1"/>
  <c r="F7" i="1" s="1"/>
  <c r="G7" i="1" s="1"/>
  <c r="E43" i="1" l="1"/>
  <c r="F43" i="1" s="1"/>
  <c r="G43" i="1" s="1"/>
  <c r="D44" i="1"/>
  <c r="D36" i="1"/>
  <c r="E35" i="1"/>
  <c r="F35" i="1" s="1"/>
  <c r="G35" i="1" s="1"/>
  <c r="D9" i="1"/>
  <c r="E8" i="1"/>
  <c r="F8" i="1" s="1"/>
  <c r="G8" i="1" s="1"/>
  <c r="E44" i="1" l="1"/>
  <c r="F44" i="1" s="1"/>
  <c r="G44" i="1" s="1"/>
  <c r="D45" i="1"/>
  <c r="D37" i="1"/>
  <c r="E37" i="1" s="1"/>
  <c r="F37" i="1" s="1"/>
  <c r="G37" i="1" s="1"/>
  <c r="E36" i="1"/>
  <c r="F36" i="1" s="1"/>
  <c r="G36" i="1" s="1"/>
  <c r="D10" i="1"/>
  <c r="E9" i="1"/>
  <c r="F9" i="1" s="1"/>
  <c r="G9" i="1" s="1"/>
  <c r="E45" i="1" l="1"/>
  <c r="F45" i="1" s="1"/>
  <c r="G45" i="1" s="1"/>
  <c r="D46" i="1"/>
  <c r="D11" i="1"/>
  <c r="E10" i="1"/>
  <c r="F10" i="1" s="1"/>
  <c r="G10" i="1" s="1"/>
  <c r="E46" i="1" l="1"/>
  <c r="F46" i="1" s="1"/>
  <c r="G46" i="1" s="1"/>
  <c r="D47" i="1"/>
  <c r="D12" i="1"/>
  <c r="E11" i="1"/>
  <c r="F11" i="1" s="1"/>
  <c r="G11" i="1" s="1"/>
  <c r="E47" i="1" l="1"/>
  <c r="F47" i="1" s="1"/>
  <c r="G47" i="1" s="1"/>
  <c r="D48" i="1"/>
  <c r="D13" i="1"/>
  <c r="E12" i="1"/>
  <c r="F12" i="1" s="1"/>
  <c r="G12" i="1" s="1"/>
  <c r="E48" i="1" l="1"/>
  <c r="F48" i="1" s="1"/>
  <c r="G48" i="1" s="1"/>
  <c r="D49" i="1"/>
  <c r="D14" i="1"/>
  <c r="E13" i="1"/>
  <c r="F13" i="1" s="1"/>
  <c r="G13" i="1" s="1"/>
  <c r="E49" i="1" l="1"/>
  <c r="F49" i="1" s="1"/>
  <c r="G49" i="1" s="1"/>
  <c r="D50" i="1"/>
  <c r="E50" i="1" s="1"/>
  <c r="F50" i="1" s="1"/>
  <c r="G50" i="1" s="1"/>
  <c r="D15" i="1"/>
  <c r="E14" i="1"/>
  <c r="F14" i="1" s="1"/>
  <c r="G14" i="1" s="1"/>
  <c r="D16" i="1" l="1"/>
  <c r="E15" i="1"/>
  <c r="F15" i="1" s="1"/>
  <c r="G15" i="1" s="1"/>
  <c r="D17" i="1" l="1"/>
  <c r="E16" i="1"/>
  <c r="F16" i="1" s="1"/>
  <c r="G16" i="1" s="1"/>
  <c r="D18" i="1" l="1"/>
  <c r="E17" i="1"/>
  <c r="F17" i="1" s="1"/>
  <c r="G17" i="1" s="1"/>
  <c r="D19" i="1" l="1"/>
  <c r="E18" i="1"/>
  <c r="F18" i="1" s="1"/>
  <c r="G18" i="1" s="1"/>
  <c r="D20" i="1" l="1"/>
  <c r="E19" i="1"/>
  <c r="F19" i="1" s="1"/>
  <c r="G19" i="1" s="1"/>
  <c r="D21" i="1" l="1"/>
  <c r="E20" i="1"/>
  <c r="F20" i="1" s="1"/>
  <c r="G20" i="1" s="1"/>
  <c r="D22" i="1" l="1"/>
  <c r="E21" i="1"/>
  <c r="F21" i="1" s="1"/>
  <c r="G21" i="1" s="1"/>
  <c r="D23" i="1" l="1"/>
  <c r="E22" i="1"/>
  <c r="F22" i="1" s="1"/>
  <c r="G22" i="1" s="1"/>
  <c r="D24" i="1" l="1"/>
  <c r="E23" i="1"/>
  <c r="F23" i="1" s="1"/>
  <c r="G23" i="1" s="1"/>
  <c r="D25" i="1" l="1"/>
  <c r="E24" i="1"/>
  <c r="F24" i="1" s="1"/>
  <c r="G24" i="1" s="1"/>
  <c r="D26" i="1" l="1"/>
  <c r="E26" i="1" s="1"/>
  <c r="F26" i="1" s="1"/>
  <c r="G26" i="1" s="1"/>
  <c r="E25" i="1"/>
  <c r="F25" i="1" s="1"/>
  <c r="G25" i="1" s="1"/>
</calcChain>
</file>

<file path=xl/sharedStrings.xml><?xml version="1.0" encoding="utf-8"?>
<sst xmlns="http://schemas.openxmlformats.org/spreadsheetml/2006/main" count="11" uniqueCount="11">
  <si>
    <t>wn</t>
  </si>
  <si>
    <t>dw</t>
  </si>
  <si>
    <t>w</t>
  </si>
  <si>
    <t>damp_ratio</t>
  </si>
  <si>
    <t>decibels</t>
  </si>
  <si>
    <t>w/wn</t>
  </si>
  <si>
    <t>M(w)</t>
  </si>
  <si>
    <t>temp_variable</t>
  </si>
  <si>
    <t>phase_shift [radians]</t>
  </si>
  <si>
    <t>phase_shift [degrees] (-pi/2 to pi/2)</t>
  </si>
  <si>
    <t>phase_shift [degrees] (-pi to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</si>
</sst>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M(w)</c:v>
                </c:pt>
              </c:strCache>
            </c:strRef>
          </c:tx>
          <c:marker>
            <c:symbol val="none"/>
          </c:marker>
          <c:xVal>
            <c:numRef>
              <c:f>Sheet1!$E$2:$E$59</c:f>
              <c:numCache>
                <c:formatCode>General</c:formatCode>
                <c:ptCount val="58"/>
                <c:pt idx="0">
                  <c:v>0</c:v>
                </c:pt>
                <c:pt idx="1">
                  <c:v>5.5E-2</c:v>
                </c:pt>
                <c:pt idx="2">
                  <c:v>0.11</c:v>
                </c:pt>
                <c:pt idx="3">
                  <c:v>0.16500000000000001</c:v>
                </c:pt>
                <c:pt idx="4">
                  <c:v>0.22</c:v>
                </c:pt>
                <c:pt idx="5">
                  <c:v>0.27500000000000002</c:v>
                </c:pt>
                <c:pt idx="6">
                  <c:v>0.33</c:v>
                </c:pt>
                <c:pt idx="7">
                  <c:v>0.38500000000000001</c:v>
                </c:pt>
                <c:pt idx="8">
                  <c:v>0.44</c:v>
                </c:pt>
                <c:pt idx="9">
                  <c:v>0.495</c:v>
                </c:pt>
                <c:pt idx="10">
                  <c:v>0.55000000000000004</c:v>
                </c:pt>
                <c:pt idx="11">
                  <c:v>0.60500000000000009</c:v>
                </c:pt>
                <c:pt idx="12">
                  <c:v>0.66000000000000014</c:v>
                </c:pt>
                <c:pt idx="13">
                  <c:v>0.71500000000000019</c:v>
                </c:pt>
                <c:pt idx="14">
                  <c:v>0.77000000000000024</c:v>
                </c:pt>
                <c:pt idx="15">
                  <c:v>0.82500000000000029</c:v>
                </c:pt>
                <c:pt idx="16">
                  <c:v>0.88000000000000034</c:v>
                </c:pt>
                <c:pt idx="17">
                  <c:v>0.93500000000000039</c:v>
                </c:pt>
                <c:pt idx="18">
                  <c:v>0.99000000000000044</c:v>
                </c:pt>
                <c:pt idx="19">
                  <c:v>1.0450000000000004</c:v>
                </c:pt>
                <c:pt idx="20">
                  <c:v>1.1000000000000003</c:v>
                </c:pt>
                <c:pt idx="21">
                  <c:v>1.1550000000000002</c:v>
                </c:pt>
                <c:pt idx="22">
                  <c:v>1.2100000000000002</c:v>
                </c:pt>
                <c:pt idx="23">
                  <c:v>1.2650000000000001</c:v>
                </c:pt>
                <c:pt idx="24">
                  <c:v>1.32</c:v>
                </c:pt>
                <c:pt idx="25">
                  <c:v>1.375</c:v>
                </c:pt>
                <c:pt idx="26">
                  <c:v>1.43</c:v>
                </c:pt>
                <c:pt idx="27">
                  <c:v>1.4849999999999999</c:v>
                </c:pt>
                <c:pt idx="28">
                  <c:v>1.5399999999999998</c:v>
                </c:pt>
                <c:pt idx="29">
                  <c:v>1.5949999999999998</c:v>
                </c:pt>
                <c:pt idx="30">
                  <c:v>1.6499999999999997</c:v>
                </c:pt>
                <c:pt idx="31">
                  <c:v>1.7049999999999996</c:v>
                </c:pt>
                <c:pt idx="32">
                  <c:v>1.7599999999999996</c:v>
                </c:pt>
                <c:pt idx="33">
                  <c:v>1.8149999999999995</c:v>
                </c:pt>
                <c:pt idx="34">
                  <c:v>1.8699999999999994</c:v>
                </c:pt>
                <c:pt idx="35">
                  <c:v>1.9249999999999994</c:v>
                </c:pt>
                <c:pt idx="36">
                  <c:v>1.9799999999999993</c:v>
                </c:pt>
                <c:pt idx="37">
                  <c:v>2.0349999999999993</c:v>
                </c:pt>
                <c:pt idx="38">
                  <c:v>2.0899999999999994</c:v>
                </c:pt>
                <c:pt idx="39">
                  <c:v>2.1449999999999996</c:v>
                </c:pt>
                <c:pt idx="40">
                  <c:v>2.1999999999999997</c:v>
                </c:pt>
                <c:pt idx="41">
                  <c:v>2.2549999999999999</c:v>
                </c:pt>
                <c:pt idx="42">
                  <c:v>2.31</c:v>
                </c:pt>
                <c:pt idx="43">
                  <c:v>2.3650000000000002</c:v>
                </c:pt>
                <c:pt idx="44">
                  <c:v>2.4200000000000004</c:v>
                </c:pt>
                <c:pt idx="45">
                  <c:v>2.4750000000000005</c:v>
                </c:pt>
                <c:pt idx="46">
                  <c:v>2.5300000000000007</c:v>
                </c:pt>
                <c:pt idx="47">
                  <c:v>2.5850000000000009</c:v>
                </c:pt>
                <c:pt idx="48">
                  <c:v>2.640000000000001</c:v>
                </c:pt>
                <c:pt idx="49">
                  <c:v>2.6950000000000012</c:v>
                </c:pt>
                <c:pt idx="50">
                  <c:v>2.7500000000000013</c:v>
                </c:pt>
                <c:pt idx="51">
                  <c:v>2.8050000000000015</c:v>
                </c:pt>
                <c:pt idx="52">
                  <c:v>2.8600000000000017</c:v>
                </c:pt>
                <c:pt idx="53">
                  <c:v>2.9150000000000018</c:v>
                </c:pt>
                <c:pt idx="54">
                  <c:v>2.970000000000002</c:v>
                </c:pt>
                <c:pt idx="55">
                  <c:v>3.0250000000000021</c:v>
                </c:pt>
              </c:numCache>
            </c:numRef>
          </c:xVal>
          <c:yVal>
            <c:numRef>
              <c:f>Sheet1!$G$2:$G$59</c:f>
              <c:numCache>
                <c:formatCode>General</c:formatCode>
                <c:ptCount val="58"/>
                <c:pt idx="0">
                  <c:v>1</c:v>
                </c:pt>
                <c:pt idx="1">
                  <c:v>1.002485158102036</c:v>
                </c:pt>
                <c:pt idx="2">
                  <c:v>1.0099967233532403</c:v>
                </c:pt>
                <c:pt idx="3">
                  <c:v>1.022704371414243</c:v>
                </c:pt>
                <c:pt idx="4">
                  <c:v>1.0408952263097031</c:v>
                </c:pt>
                <c:pt idx="5">
                  <c:v>1.0649789473579281</c:v>
                </c:pt>
                <c:pt idx="6">
                  <c:v>1.0954912076770758</c:v>
                </c:pt>
                <c:pt idx="7">
                  <c:v>1.1330896268498947</c:v>
                </c:pt>
                <c:pt idx="8">
                  <c:v>1.1785301586109713</c:v>
                </c:pt>
                <c:pt idx="9">
                  <c:v>1.2326003819852509</c:v>
                </c:pt>
                <c:pt idx="10">
                  <c:v>1.2959650975379833</c:v>
                </c:pt>
                <c:pt idx="11">
                  <c:v>1.3688445286283519</c:v>
                </c:pt>
                <c:pt idx="12">
                  <c:v>1.4503978519944711</c:v>
                </c:pt>
                <c:pt idx="13">
                  <c:v>1.5376574344541059</c:v>
                </c:pt>
                <c:pt idx="14">
                  <c:v>1.6239793035321388</c:v>
                </c:pt>
                <c:pt idx="15">
                  <c:v>1.6975374888364194</c:v>
                </c:pt>
                <c:pt idx="16">
                  <c:v>1.7416228772448361</c:v>
                </c:pt>
                <c:pt idx="17">
                  <c:v>1.7393531108945808</c:v>
                </c:pt>
                <c:pt idx="18">
                  <c:v>1.6825577281931459</c:v>
                </c:pt>
                <c:pt idx="19">
                  <c:v>1.5779907216353724</c:v>
                </c:pt>
                <c:pt idx="20">
                  <c:v>1.4438269394140326</c:v>
                </c:pt>
                <c:pt idx="21">
                  <c:v>1.2998838774242738</c:v>
                </c:pt>
                <c:pt idx="22">
                  <c:v>1.1605452081018046</c:v>
                </c:pt>
                <c:pt idx="23">
                  <c:v>1.0334290105242094</c:v>
                </c:pt>
                <c:pt idx="24">
                  <c:v>0.92119086651272331</c:v>
                </c:pt>
                <c:pt idx="25">
                  <c:v>0.82371152264448</c:v>
                </c:pt>
                <c:pt idx="26">
                  <c:v>0.73962959251117799</c:v>
                </c:pt>
                <c:pt idx="27">
                  <c:v>0.66719346811408231</c:v>
                </c:pt>
                <c:pt idx="28">
                  <c:v>0.60466713966148156</c:v>
                </c:pt>
                <c:pt idx="29">
                  <c:v>0.55049337626547035</c:v>
                </c:pt>
                <c:pt idx="30">
                  <c:v>0.50333901101192291</c:v>
                </c:pt>
                <c:pt idx="31">
                  <c:v>0.46208859155677712</c:v>
                </c:pt>
                <c:pt idx="32">
                  <c:v>0.42581877858865042</c:v>
                </c:pt>
                <c:pt idx="33">
                  <c:v>0.39376825579154234</c:v>
                </c:pt>
                <c:pt idx="34">
                  <c:v>0.36530929882941715</c:v>
                </c:pt>
                <c:pt idx="35">
                  <c:v>0.33992313547168979</c:v>
                </c:pt>
                <c:pt idx="36">
                  <c:v>0.31717946092150179</c:v>
                </c:pt>
                <c:pt idx="37">
                  <c:v>0.29671976562767932</c:v>
                </c:pt>
                <c:pt idx="38">
                  <c:v>0.27824390891582329</c:v>
                </c:pt>
                <c:pt idx="39">
                  <c:v>0.26149935515654515</c:v>
                </c:pt>
                <c:pt idx="40">
                  <c:v>0.24627255190230907</c:v>
                </c:pt>
                <c:pt idx="41">
                  <c:v>0.23238201414373419</c:v>
                </c:pt>
                <c:pt idx="42">
                  <c:v>0.21967276154174584</c:v>
                </c:pt>
                <c:pt idx="43">
                  <c:v>0.20801182749056371</c:v>
                </c:pt>
                <c:pt idx="44">
                  <c:v>0.19728461823251464</c:v>
                </c:pt>
                <c:pt idx="45">
                  <c:v>0.18739194780790649</c:v>
                </c:pt>
                <c:pt idx="46">
                  <c:v>0.17824761213291584</c:v>
                </c:pt>
                <c:pt idx="47">
                  <c:v>0.16977639483330711</c:v>
                </c:pt>
                <c:pt idx="48">
                  <c:v>0.16191242031396863</c:v>
                </c:pt>
                <c:pt idx="49">
                  <c:v>0.1545977873273913</c:v>
                </c:pt>
                <c:pt idx="50">
                  <c:v>0.14778143015372547</c:v>
                </c:pt>
                <c:pt idx="51">
                  <c:v>0.14141816531294296</c:v>
                </c:pt>
                <c:pt idx="52">
                  <c:v>0.13546789018803232</c:v>
                </c:pt>
                <c:pt idx="53">
                  <c:v>0.12989490658036731</c:v>
                </c:pt>
                <c:pt idx="54">
                  <c:v>0.12466734745405705</c:v>
                </c:pt>
                <c:pt idx="55">
                  <c:v>0.11975668926953571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39296"/>
        <c:axId val="44841216"/>
      </c:scatterChart>
      <c:valAx>
        <c:axId val="448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41216"/>
        <c:crosses val="autoZero"/>
        <c:crossBetween val="midCat"/>
      </c:valAx>
      <c:valAx>
        <c:axId val="4484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839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phase_shift [degrees] (-pi to 0)</c:v>
                </c:pt>
              </c:strCache>
            </c:strRef>
          </c:tx>
          <c:marker>
            <c:symbol val="none"/>
          </c:marker>
          <c:xVal>
            <c:numRef>
              <c:f>Sheet1!$E$2:$E$57</c:f>
              <c:numCache>
                <c:formatCode>General</c:formatCode>
                <c:ptCount val="56"/>
                <c:pt idx="0">
                  <c:v>0</c:v>
                </c:pt>
                <c:pt idx="1">
                  <c:v>5.5E-2</c:v>
                </c:pt>
                <c:pt idx="2">
                  <c:v>0.11</c:v>
                </c:pt>
                <c:pt idx="3">
                  <c:v>0.16500000000000001</c:v>
                </c:pt>
                <c:pt idx="4">
                  <c:v>0.22</c:v>
                </c:pt>
                <c:pt idx="5">
                  <c:v>0.27500000000000002</c:v>
                </c:pt>
                <c:pt idx="6">
                  <c:v>0.33</c:v>
                </c:pt>
                <c:pt idx="7">
                  <c:v>0.38500000000000001</c:v>
                </c:pt>
                <c:pt idx="8">
                  <c:v>0.44</c:v>
                </c:pt>
                <c:pt idx="9">
                  <c:v>0.495</c:v>
                </c:pt>
                <c:pt idx="10">
                  <c:v>0.55000000000000004</c:v>
                </c:pt>
                <c:pt idx="11">
                  <c:v>0.60500000000000009</c:v>
                </c:pt>
                <c:pt idx="12">
                  <c:v>0.66000000000000014</c:v>
                </c:pt>
                <c:pt idx="13">
                  <c:v>0.71500000000000019</c:v>
                </c:pt>
                <c:pt idx="14">
                  <c:v>0.77000000000000024</c:v>
                </c:pt>
                <c:pt idx="15">
                  <c:v>0.82500000000000029</c:v>
                </c:pt>
                <c:pt idx="16">
                  <c:v>0.88000000000000034</c:v>
                </c:pt>
                <c:pt idx="17">
                  <c:v>0.93500000000000039</c:v>
                </c:pt>
                <c:pt idx="18">
                  <c:v>0.99000000000000044</c:v>
                </c:pt>
                <c:pt idx="19">
                  <c:v>1.0450000000000004</c:v>
                </c:pt>
                <c:pt idx="20">
                  <c:v>1.1000000000000003</c:v>
                </c:pt>
                <c:pt idx="21">
                  <c:v>1.1550000000000002</c:v>
                </c:pt>
                <c:pt idx="22">
                  <c:v>1.2100000000000002</c:v>
                </c:pt>
                <c:pt idx="23">
                  <c:v>1.2650000000000001</c:v>
                </c:pt>
                <c:pt idx="24">
                  <c:v>1.32</c:v>
                </c:pt>
                <c:pt idx="25">
                  <c:v>1.375</c:v>
                </c:pt>
                <c:pt idx="26">
                  <c:v>1.43</c:v>
                </c:pt>
                <c:pt idx="27">
                  <c:v>1.4849999999999999</c:v>
                </c:pt>
                <c:pt idx="28">
                  <c:v>1.5399999999999998</c:v>
                </c:pt>
                <c:pt idx="29">
                  <c:v>1.5949999999999998</c:v>
                </c:pt>
                <c:pt idx="30">
                  <c:v>1.6499999999999997</c:v>
                </c:pt>
                <c:pt idx="31">
                  <c:v>1.7049999999999996</c:v>
                </c:pt>
                <c:pt idx="32">
                  <c:v>1.7599999999999996</c:v>
                </c:pt>
                <c:pt idx="33">
                  <c:v>1.8149999999999995</c:v>
                </c:pt>
                <c:pt idx="34">
                  <c:v>1.8699999999999994</c:v>
                </c:pt>
                <c:pt idx="35">
                  <c:v>1.9249999999999994</c:v>
                </c:pt>
                <c:pt idx="36">
                  <c:v>1.9799999999999993</c:v>
                </c:pt>
                <c:pt idx="37">
                  <c:v>2.0349999999999993</c:v>
                </c:pt>
                <c:pt idx="38">
                  <c:v>2.0899999999999994</c:v>
                </c:pt>
                <c:pt idx="39">
                  <c:v>2.1449999999999996</c:v>
                </c:pt>
                <c:pt idx="40">
                  <c:v>2.1999999999999997</c:v>
                </c:pt>
                <c:pt idx="41">
                  <c:v>2.2549999999999999</c:v>
                </c:pt>
                <c:pt idx="42">
                  <c:v>2.31</c:v>
                </c:pt>
                <c:pt idx="43">
                  <c:v>2.3650000000000002</c:v>
                </c:pt>
                <c:pt idx="44">
                  <c:v>2.4200000000000004</c:v>
                </c:pt>
                <c:pt idx="45">
                  <c:v>2.4750000000000005</c:v>
                </c:pt>
                <c:pt idx="46">
                  <c:v>2.5300000000000007</c:v>
                </c:pt>
                <c:pt idx="47">
                  <c:v>2.5850000000000009</c:v>
                </c:pt>
                <c:pt idx="48">
                  <c:v>2.640000000000001</c:v>
                </c:pt>
                <c:pt idx="49">
                  <c:v>2.6950000000000012</c:v>
                </c:pt>
                <c:pt idx="50">
                  <c:v>2.7500000000000013</c:v>
                </c:pt>
                <c:pt idx="51">
                  <c:v>2.8050000000000015</c:v>
                </c:pt>
                <c:pt idx="52">
                  <c:v>2.8600000000000017</c:v>
                </c:pt>
                <c:pt idx="53">
                  <c:v>2.9150000000000018</c:v>
                </c:pt>
                <c:pt idx="54">
                  <c:v>2.970000000000002</c:v>
                </c:pt>
                <c:pt idx="55">
                  <c:v>3.0250000000000021</c:v>
                </c:pt>
              </c:numCache>
            </c:numRef>
          </c:xVal>
          <c:yVal>
            <c:numRef>
              <c:f>Sheet1!$K$2:$K$57</c:f>
              <c:numCache>
                <c:formatCode>General</c:formatCode>
                <c:ptCount val="56"/>
                <c:pt idx="0">
                  <c:v>0</c:v>
                </c:pt>
                <c:pt idx="1">
                  <c:v>-1.8958054715998558</c:v>
                </c:pt>
                <c:pt idx="2">
                  <c:v>-3.8221584874986667</c:v>
                </c:pt>
                <c:pt idx="3">
                  <c:v>-5.8110249986265288</c:v>
                </c:pt>
                <c:pt idx="4">
                  <c:v>-7.8973173907464203</c:v>
                </c:pt>
                <c:pt idx="5">
                  <c:v>-10.12064920528416</c:v>
                </c:pt>
                <c:pt idx="6">
                  <c:v>-12.527446101254501</c:v>
                </c:pt>
                <c:pt idx="7">
                  <c:v>-15.173552546743714</c:v>
                </c:pt>
                <c:pt idx="8">
                  <c:v>-18.12746100834423</c:v>
                </c:pt>
                <c:pt idx="9">
                  <c:v>-21.47420530716597</c:v>
                </c:pt>
                <c:pt idx="10">
                  <c:v>-25.319686910309645</c:v>
                </c:pt>
                <c:pt idx="11">
                  <c:v>-29.794493705203216</c:v>
                </c:pt>
                <c:pt idx="12">
                  <c:v>-35.054653392659482</c:v>
                </c:pt>
                <c:pt idx="13">
                  <c:v>-41.273569439817429</c:v>
                </c:pt>
                <c:pt idx="14">
                  <c:v>-48.614502826746929</c:v>
                </c:pt>
                <c:pt idx="15">
                  <c:v>-57.169810452361325</c:v>
                </c:pt>
                <c:pt idx="16">
                  <c:v>-66.864302742664222</c:v>
                </c:pt>
                <c:pt idx="17">
                  <c:v>-77.363368626141337</c:v>
                </c:pt>
                <c:pt idx="18">
                  <c:v>-88.081212572585642</c:v>
                </c:pt>
                <c:pt idx="19">
                  <c:v>-98.349706171229599</c:v>
                </c:pt>
                <c:pt idx="20">
                  <c:v>-107.65012421993016</c:v>
                </c:pt>
                <c:pt idx="21">
                  <c:v>-115.73399962384019</c:v>
                </c:pt>
                <c:pt idx="22">
                  <c:v>-122.58899967703633</c:v>
                </c:pt>
                <c:pt idx="23">
                  <c:v>-128.3373096326863</c:v>
                </c:pt>
                <c:pt idx="24">
                  <c:v>-133.14853921119447</c:v>
                </c:pt>
                <c:pt idx="25">
                  <c:v>-137.19057386403821</c:v>
                </c:pt>
                <c:pt idx="26">
                  <c:v>-140.60951408783353</c:v>
                </c:pt>
                <c:pt idx="27">
                  <c:v>-143.52518535235683</c:v>
                </c:pt>
                <c:pt idx="28">
                  <c:v>-146.03319912414617</c:v>
                </c:pt>
                <c:pt idx="29">
                  <c:v>-148.20900856617385</c:v>
                </c:pt>
                <c:pt idx="30">
                  <c:v>-150.11203604869095</c:v>
                </c:pt>
                <c:pt idx="31">
                  <c:v>-151.78921619609966</c:v>
                </c:pt>
                <c:pt idx="32">
                  <c:v>-153.27783099139839</c:v>
                </c:pt>
                <c:pt idx="33">
                  <c:v>-154.60770630580214</c:v>
                </c:pt>
                <c:pt idx="34">
                  <c:v>-155.80288954024934</c:v>
                </c:pt>
                <c:pt idx="35">
                  <c:v>-156.88292489304209</c:v>
                </c:pt>
                <c:pt idx="36">
                  <c:v>-157.86382336498423</c:v>
                </c:pt>
                <c:pt idx="37">
                  <c:v>-158.75880332227845</c:v>
                </c:pt>
                <c:pt idx="38">
                  <c:v>-159.57885901022189</c:v>
                </c:pt>
                <c:pt idx="39">
                  <c:v>-160.3331998367033</c:v>
                </c:pt>
                <c:pt idx="40">
                  <c:v>-161.02959219151344</c:v>
                </c:pt>
                <c:pt idx="41">
                  <c:v>-161.67462735474376</c:v>
                </c:pt>
                <c:pt idx="42">
                  <c:v>-162.27393300181279</c:v>
                </c:pt>
                <c:pt idx="43">
                  <c:v>-162.83234137544201</c:v>
                </c:pt>
                <c:pt idx="44">
                  <c:v>-163.35402393569373</c:v>
                </c:pt>
                <c:pt idx="45">
                  <c:v>-163.84259989780873</c:v>
                </c:pt>
                <c:pt idx="46">
                  <c:v>-164.30122429021054</c:v>
                </c:pt>
                <c:pt idx="47">
                  <c:v>-164.73265984238222</c:v>
                </c:pt>
                <c:pt idx="48">
                  <c:v>-165.13933602217628</c:v>
                </c:pt>
                <c:pt idx="49">
                  <c:v>-165.52339779627414</c:v>
                </c:pt>
                <c:pt idx="50">
                  <c:v>-165.88674612211355</c:v>
                </c:pt>
                <c:pt idx="51">
                  <c:v>-166.23107174826347</c:v>
                </c:pt>
                <c:pt idx="52">
                  <c:v>-166.5578835690836</c:v>
                </c:pt>
                <c:pt idx="53">
                  <c:v>-166.86853252370429</c:v>
                </c:pt>
                <c:pt idx="54">
                  <c:v>-167.16423183056608</c:v>
                </c:pt>
                <c:pt idx="55">
                  <c:v>-167.4460741933506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79520"/>
        <c:axId val="89581056"/>
      </c:scatterChart>
      <c:valAx>
        <c:axId val="895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81056"/>
        <c:crosses val="autoZero"/>
        <c:crossBetween val="midCat"/>
      </c:valAx>
      <c:valAx>
        <c:axId val="8958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79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13</xdr:row>
      <xdr:rowOff>137160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19</xdr:col>
      <xdr:colOff>304800</xdr:colOff>
      <xdr:row>29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H1" workbookViewId="0">
      <selection activeCell="J1" sqref="J1:K1"/>
    </sheetView>
  </sheetViews>
  <sheetFormatPr defaultRowHeight="14.4" x14ac:dyDescent="0.3"/>
  <cols>
    <col min="2" max="2" width="10.44140625" bestFit="1" customWidth="1"/>
    <col min="8" max="8" width="15" customWidth="1"/>
    <col min="9" max="9" width="18.21875" bestFit="1" customWidth="1"/>
    <col min="10" max="10" width="30.33203125" bestFit="1" customWidth="1"/>
    <col min="11" max="11" width="26.21875" bestFit="1" customWidth="1"/>
  </cols>
  <sheetData>
    <row r="1" spans="1:11" x14ac:dyDescent="0.3">
      <c r="A1" t="s">
        <v>0</v>
      </c>
      <c r="B1" t="s">
        <v>3</v>
      </c>
      <c r="C1" t="s">
        <v>1</v>
      </c>
      <c r="D1" t="s">
        <v>2</v>
      </c>
      <c r="E1" t="s">
        <v>5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>
        <v>1</v>
      </c>
      <c r="B2">
        <v>0.3</v>
      </c>
      <c r="C2">
        <v>5.5E-2</v>
      </c>
      <c r="D2">
        <v>0</v>
      </c>
      <c r="E2">
        <f>D2/$A$2</f>
        <v>0</v>
      </c>
      <c r="F2">
        <f>-10*LOG(((1-E2^2)^2+(2*$B$2*E2)^2),10)</f>
        <v>0</v>
      </c>
      <c r="G2">
        <f>10^(F2/20)</f>
        <v>1</v>
      </c>
      <c r="H2">
        <f>2*$B$2*E2/(1-E2^2)</f>
        <v>0</v>
      </c>
      <c r="I2">
        <f>-ATAN(H2)</f>
        <v>0</v>
      </c>
      <c r="J2">
        <f>DEGREES(I2)</f>
        <v>0</v>
      </c>
      <c r="K2">
        <f>IF(J2&gt;0,J2-180,J2)</f>
        <v>0</v>
      </c>
    </row>
    <row r="3" spans="1:11" x14ac:dyDescent="0.3">
      <c r="D3">
        <f>D2+$C$2</f>
        <v>5.5E-2</v>
      </c>
      <c r="E3">
        <f t="shared" ref="E3:E59" si="0">D3/$A$2</f>
        <v>5.5E-2</v>
      </c>
      <c r="F3">
        <f t="shared" ref="F3:F59" si="1">-10*LOG(((1-E3^2)^2+(2*$B$2*E3)^2),10)</f>
        <v>2.1559031288756289E-2</v>
      </c>
      <c r="G3">
        <f t="shared" ref="G3:G59" si="2">10^(F3/20)</f>
        <v>1.002485158102036</v>
      </c>
      <c r="H3">
        <f t="shared" ref="H3:H57" si="3">2*$B$2*E3/(1-E3^2)</f>
        <v>3.3100127886857747E-2</v>
      </c>
      <c r="I3">
        <f t="shared" ref="I3:I57" si="4">-ATAN(H3)</f>
        <v>-3.3088047456741335E-2</v>
      </c>
      <c r="J3">
        <f t="shared" ref="J3:J57" si="5">DEGREES(I3)</f>
        <v>-1.8958054715998558</v>
      </c>
      <c r="K3">
        <f t="shared" ref="K3:K57" si="6">IF(J3&gt;0,J3-180,J3)</f>
        <v>-1.8958054715998558</v>
      </c>
    </row>
    <row r="4" spans="1:11" x14ac:dyDescent="0.3">
      <c r="D4">
        <f t="shared" ref="D4:D26" si="7">D3+$C$2</f>
        <v>0.11</v>
      </c>
      <c r="E4">
        <f t="shared" si="0"/>
        <v>0.11</v>
      </c>
      <c r="F4">
        <f t="shared" si="1"/>
        <v>8.6399296803044923E-2</v>
      </c>
      <c r="G4">
        <f t="shared" si="2"/>
        <v>1.0099967233532403</v>
      </c>
      <c r="H4">
        <f t="shared" si="3"/>
        <v>6.6808381415122992E-2</v>
      </c>
      <c r="I4">
        <f t="shared" si="4"/>
        <v>-6.6709250139898257E-2</v>
      </c>
      <c r="J4">
        <f t="shared" si="5"/>
        <v>-3.8221584874986667</v>
      </c>
      <c r="K4">
        <f t="shared" si="6"/>
        <v>-3.8221584874986667</v>
      </c>
    </row>
    <row r="5" spans="1:11" x14ac:dyDescent="0.3">
      <c r="D5">
        <f t="shared" si="7"/>
        <v>0.16500000000000001</v>
      </c>
      <c r="E5">
        <f t="shared" si="0"/>
        <v>0.16500000000000001</v>
      </c>
      <c r="F5">
        <f t="shared" si="1"/>
        <v>0.19500224573408093</v>
      </c>
      <c r="G5">
        <f t="shared" si="2"/>
        <v>1.022704371414243</v>
      </c>
      <c r="H5">
        <f t="shared" si="3"/>
        <v>0.10177070751201461</v>
      </c>
      <c r="I5">
        <f t="shared" si="4"/>
        <v>-0.10142151914173189</v>
      </c>
      <c r="J5">
        <f t="shared" si="5"/>
        <v>-5.8110249986265288</v>
      </c>
      <c r="K5">
        <f t="shared" si="6"/>
        <v>-5.8110249986265288</v>
      </c>
    </row>
    <row r="6" spans="1:11" x14ac:dyDescent="0.3">
      <c r="D6">
        <f t="shared" si="7"/>
        <v>0.22</v>
      </c>
      <c r="E6">
        <f t="shared" si="0"/>
        <v>0.22</v>
      </c>
      <c r="F6">
        <f t="shared" si="1"/>
        <v>0.34814033611747291</v>
      </c>
      <c r="G6">
        <f t="shared" si="2"/>
        <v>1.0408952263097031</v>
      </c>
      <c r="H6">
        <f t="shared" si="3"/>
        <v>0.13871374527112232</v>
      </c>
      <c r="I6">
        <f t="shared" si="4"/>
        <v>-0.1378341905435326</v>
      </c>
      <c r="J6">
        <f t="shared" si="5"/>
        <v>-7.8973173907464203</v>
      </c>
      <c r="K6">
        <f t="shared" si="6"/>
        <v>-7.8973173907464203</v>
      </c>
    </row>
    <row r="7" spans="1:11" x14ac:dyDescent="0.3">
      <c r="D7">
        <f t="shared" si="7"/>
        <v>0.27500000000000002</v>
      </c>
      <c r="E7">
        <f t="shared" si="0"/>
        <v>0.27500000000000002</v>
      </c>
      <c r="F7">
        <f t="shared" si="1"/>
        <v>0.54682045339839547</v>
      </c>
      <c r="G7">
        <f t="shared" si="2"/>
        <v>1.0649789473579281</v>
      </c>
      <c r="H7">
        <f t="shared" si="3"/>
        <v>0.17849898580121706</v>
      </c>
      <c r="I7">
        <f t="shared" si="4"/>
        <v>-0.17663865107155607</v>
      </c>
      <c r="J7">
        <f t="shared" si="5"/>
        <v>-10.12064920528416</v>
      </c>
      <c r="K7">
        <f t="shared" si="6"/>
        <v>-10.12064920528416</v>
      </c>
    </row>
    <row r="8" spans="1:11" x14ac:dyDescent="0.3">
      <c r="D8">
        <f t="shared" si="7"/>
        <v>0.33</v>
      </c>
      <c r="E8">
        <f t="shared" si="0"/>
        <v>0.33</v>
      </c>
      <c r="F8">
        <f t="shared" si="1"/>
        <v>0.79217792597369097</v>
      </c>
      <c r="G8">
        <f t="shared" si="2"/>
        <v>1.0954912076770758</v>
      </c>
      <c r="H8">
        <f t="shared" si="3"/>
        <v>0.22219728425541466</v>
      </c>
      <c r="I8">
        <f t="shared" si="4"/>
        <v>-0.21864518133301797</v>
      </c>
      <c r="J8">
        <f t="shared" si="5"/>
        <v>-12.527446101254501</v>
      </c>
      <c r="K8">
        <f t="shared" si="6"/>
        <v>-12.527446101254501</v>
      </c>
    </row>
    <row r="9" spans="1:11" x14ac:dyDescent="0.3">
      <c r="D9">
        <f t="shared" si="7"/>
        <v>0.38500000000000001</v>
      </c>
      <c r="E9">
        <f t="shared" si="0"/>
        <v>0.38500000000000001</v>
      </c>
      <c r="F9">
        <f t="shared" si="1"/>
        <v>1.0852852741760908</v>
      </c>
      <c r="G9">
        <f t="shared" si="2"/>
        <v>1.1330896268498947</v>
      </c>
      <c r="H9">
        <f t="shared" si="3"/>
        <v>0.27119837985383466</v>
      </c>
      <c r="I9">
        <f t="shared" si="4"/>
        <v>-0.26482845116504861</v>
      </c>
      <c r="J9">
        <f t="shared" si="5"/>
        <v>-15.173552546743714</v>
      </c>
      <c r="K9">
        <f t="shared" si="6"/>
        <v>-15.173552546743714</v>
      </c>
    </row>
    <row r="10" spans="1:11" x14ac:dyDescent="0.3">
      <c r="D10">
        <f t="shared" si="7"/>
        <v>0.44</v>
      </c>
      <c r="E10">
        <f t="shared" si="0"/>
        <v>0.44</v>
      </c>
      <c r="F10">
        <f t="shared" si="1"/>
        <v>1.4268140121451593</v>
      </c>
      <c r="G10">
        <f t="shared" si="2"/>
        <v>1.1785301586109713</v>
      </c>
      <c r="H10">
        <f t="shared" si="3"/>
        <v>0.32738095238095238</v>
      </c>
      <c r="I10">
        <f t="shared" si="4"/>
        <v>-0.31638387962249809</v>
      </c>
      <c r="J10">
        <f t="shared" si="5"/>
        <v>-18.12746100834423</v>
      </c>
      <c r="K10">
        <f t="shared" si="6"/>
        <v>-18.12746100834423</v>
      </c>
    </row>
    <row r="11" spans="1:11" x14ac:dyDescent="0.3">
      <c r="D11">
        <f t="shared" si="7"/>
        <v>0.495</v>
      </c>
      <c r="E11">
        <f t="shared" si="0"/>
        <v>0.495</v>
      </c>
      <c r="F11">
        <f t="shared" si="1"/>
        <v>1.8164459596676066</v>
      </c>
      <c r="G11">
        <f t="shared" si="2"/>
        <v>1.2326003819852509</v>
      </c>
      <c r="H11">
        <f t="shared" si="3"/>
        <v>0.39339050961952382</v>
      </c>
      <c r="I11">
        <f t="shared" si="4"/>
        <v>-0.37479558685928643</v>
      </c>
      <c r="J11">
        <f t="shared" si="5"/>
        <v>-21.47420530716597</v>
      </c>
      <c r="K11">
        <f t="shared" si="6"/>
        <v>-21.47420530716597</v>
      </c>
    </row>
    <row r="12" spans="1:11" x14ac:dyDescent="0.3">
      <c r="D12">
        <f t="shared" si="7"/>
        <v>0.55000000000000004</v>
      </c>
      <c r="E12">
        <f t="shared" si="0"/>
        <v>0.55000000000000004</v>
      </c>
      <c r="F12">
        <f t="shared" si="1"/>
        <v>2.2518661086116909</v>
      </c>
      <c r="G12">
        <f t="shared" si="2"/>
        <v>1.2959650975379833</v>
      </c>
      <c r="H12">
        <f t="shared" si="3"/>
        <v>0.4731182795698925</v>
      </c>
      <c r="I12">
        <f t="shared" si="4"/>
        <v>-0.44191190215901349</v>
      </c>
      <c r="J12">
        <f t="shared" si="5"/>
        <v>-25.319686910309645</v>
      </c>
      <c r="K12">
        <f t="shared" si="6"/>
        <v>-25.319686910309645</v>
      </c>
    </row>
    <row r="13" spans="1:11" x14ac:dyDescent="0.3">
      <c r="D13">
        <f t="shared" si="7"/>
        <v>0.60500000000000009</v>
      </c>
      <c r="E13">
        <f t="shared" si="0"/>
        <v>0.60500000000000009</v>
      </c>
      <c r="F13">
        <f t="shared" si="1"/>
        <v>2.7270824879816615</v>
      </c>
      <c r="G13">
        <f t="shared" si="2"/>
        <v>1.3688445286283519</v>
      </c>
      <c r="H13">
        <f t="shared" si="3"/>
        <v>0.5725777830356088</v>
      </c>
      <c r="I13">
        <f t="shared" si="4"/>
        <v>-0.52001201412052089</v>
      </c>
      <c r="J13">
        <f t="shared" si="5"/>
        <v>-29.794493705203216</v>
      </c>
      <c r="K13">
        <f t="shared" si="6"/>
        <v>-29.794493705203216</v>
      </c>
    </row>
    <row r="14" spans="1:11" x14ac:dyDescent="0.3">
      <c r="D14">
        <f t="shared" si="7"/>
        <v>0.66000000000000014</v>
      </c>
      <c r="E14">
        <f t="shared" si="0"/>
        <v>0.66000000000000014</v>
      </c>
      <c r="F14">
        <f t="shared" si="1"/>
        <v>3.2297429581577717</v>
      </c>
      <c r="G14">
        <f t="shared" si="2"/>
        <v>1.4503978519944711</v>
      </c>
      <c r="H14">
        <f t="shared" si="3"/>
        <v>0.70163004961020592</v>
      </c>
      <c r="I14">
        <f t="shared" si="4"/>
        <v>-0.61181911984730863</v>
      </c>
      <c r="J14">
        <f t="shared" si="5"/>
        <v>-35.054653392659482</v>
      </c>
      <c r="K14">
        <f t="shared" si="6"/>
        <v>-35.054653392659482</v>
      </c>
    </row>
    <row r="15" spans="1:11" x14ac:dyDescent="0.3">
      <c r="D15">
        <f t="shared" si="7"/>
        <v>0.71500000000000019</v>
      </c>
      <c r="E15">
        <f t="shared" si="0"/>
        <v>0.71500000000000019</v>
      </c>
      <c r="F15">
        <f t="shared" si="1"/>
        <v>3.737191847184516</v>
      </c>
      <c r="G15">
        <f t="shared" si="2"/>
        <v>1.5376574344541059</v>
      </c>
      <c r="H15">
        <f t="shared" si="3"/>
        <v>0.87770446524474521</v>
      </c>
      <c r="I15">
        <f t="shared" si="4"/>
        <v>-0.72035968077532575</v>
      </c>
      <c r="J15">
        <f t="shared" si="5"/>
        <v>-41.273569439817429</v>
      </c>
      <c r="K15">
        <f t="shared" si="6"/>
        <v>-41.273569439817429</v>
      </c>
    </row>
    <row r="16" spans="1:11" x14ac:dyDescent="0.3">
      <c r="D16">
        <f t="shared" si="7"/>
        <v>0.77000000000000024</v>
      </c>
      <c r="E16">
        <f t="shared" si="0"/>
        <v>0.77000000000000024</v>
      </c>
      <c r="F16">
        <f t="shared" si="1"/>
        <v>4.2116098032870966</v>
      </c>
      <c r="G16">
        <f t="shared" si="2"/>
        <v>1.6239793035321388</v>
      </c>
      <c r="H16">
        <f t="shared" si="3"/>
        <v>1.1348563006632288</v>
      </c>
      <c r="I16">
        <f t="shared" si="4"/>
        <v>-0.84848313854682433</v>
      </c>
      <c r="J16">
        <f t="shared" si="5"/>
        <v>-48.614502826746929</v>
      </c>
      <c r="K16">
        <f t="shared" si="6"/>
        <v>-48.614502826746929</v>
      </c>
    </row>
    <row r="17" spans="4:11" x14ac:dyDescent="0.3">
      <c r="D17">
        <f t="shared" si="7"/>
        <v>0.82500000000000029</v>
      </c>
      <c r="E17">
        <f t="shared" si="0"/>
        <v>0.82500000000000029</v>
      </c>
      <c r="F17">
        <f t="shared" si="1"/>
        <v>4.5963874824971427</v>
      </c>
      <c r="G17">
        <f t="shared" si="2"/>
        <v>1.6975374888364194</v>
      </c>
      <c r="H17">
        <f t="shared" si="3"/>
        <v>1.5499021526418815</v>
      </c>
      <c r="I17">
        <f t="shared" si="4"/>
        <v>-0.99780142513477388</v>
      </c>
      <c r="J17">
        <f t="shared" si="5"/>
        <v>-57.169810452361325</v>
      </c>
      <c r="K17">
        <f t="shared" si="6"/>
        <v>-57.169810452361325</v>
      </c>
    </row>
    <row r="18" spans="4:11" x14ac:dyDescent="0.3">
      <c r="D18">
        <f t="shared" si="7"/>
        <v>0.88000000000000034</v>
      </c>
      <c r="E18">
        <f t="shared" si="0"/>
        <v>0.88000000000000034</v>
      </c>
      <c r="F18">
        <f t="shared" si="1"/>
        <v>4.8190824156991034</v>
      </c>
      <c r="G18">
        <f t="shared" si="2"/>
        <v>1.7416228772448361</v>
      </c>
      <c r="H18">
        <f t="shared" si="3"/>
        <v>2.3404255319149008</v>
      </c>
      <c r="I18">
        <f t="shared" si="4"/>
        <v>-1.1670022349097655</v>
      </c>
      <c r="J18">
        <f t="shared" si="5"/>
        <v>-66.864302742664222</v>
      </c>
      <c r="K18">
        <f t="shared" si="6"/>
        <v>-66.864302742664222</v>
      </c>
    </row>
    <row r="19" spans="4:11" x14ac:dyDescent="0.3">
      <c r="D19">
        <f t="shared" si="7"/>
        <v>0.93500000000000039</v>
      </c>
      <c r="E19">
        <f t="shared" si="0"/>
        <v>0.93500000000000039</v>
      </c>
      <c r="F19">
        <f t="shared" si="1"/>
        <v>4.807755165592388</v>
      </c>
      <c r="G19">
        <f t="shared" si="2"/>
        <v>1.7393531108945808</v>
      </c>
      <c r="H19">
        <f t="shared" si="3"/>
        <v>4.4603458556947189</v>
      </c>
      <c r="I19">
        <f t="shared" si="4"/>
        <v>-1.3502455029602485</v>
      </c>
      <c r="J19">
        <f t="shared" si="5"/>
        <v>-77.363368626141337</v>
      </c>
      <c r="K19">
        <f t="shared" si="6"/>
        <v>-77.363368626141337</v>
      </c>
    </row>
    <row r="20" spans="4:11" x14ac:dyDescent="0.3">
      <c r="D20">
        <f t="shared" si="7"/>
        <v>0.99000000000000044</v>
      </c>
      <c r="E20">
        <f t="shared" si="0"/>
        <v>0.99000000000000044</v>
      </c>
      <c r="F20">
        <f t="shared" si="1"/>
        <v>4.5193994740348522</v>
      </c>
      <c r="G20">
        <f t="shared" si="2"/>
        <v>1.6825577281931459</v>
      </c>
      <c r="H20">
        <f t="shared" si="3"/>
        <v>29.849246231157078</v>
      </c>
      <c r="I20">
        <f t="shared" si="4"/>
        <v>-1.5373071685406443</v>
      </c>
      <c r="J20">
        <f t="shared" si="5"/>
        <v>-88.081212572585642</v>
      </c>
      <c r="K20">
        <f t="shared" si="6"/>
        <v>-88.081212572585642</v>
      </c>
    </row>
    <row r="21" spans="4:11" x14ac:dyDescent="0.3">
      <c r="D21">
        <f>D20+$C$2</f>
        <v>1.0450000000000004</v>
      </c>
      <c r="E21">
        <f t="shared" si="0"/>
        <v>1.0450000000000004</v>
      </c>
      <c r="F21">
        <f t="shared" si="1"/>
        <v>3.9620889058025623</v>
      </c>
      <c r="G21">
        <f t="shared" si="2"/>
        <v>1.5779907216353724</v>
      </c>
      <c r="H21">
        <f t="shared" si="3"/>
        <v>-6.8133659331702852</v>
      </c>
      <c r="I21">
        <f t="shared" si="4"/>
        <v>1.4250664625328506</v>
      </c>
      <c r="J21">
        <f t="shared" si="5"/>
        <v>81.650293828770401</v>
      </c>
      <c r="K21">
        <f t="shared" si="6"/>
        <v>-98.349706171229599</v>
      </c>
    </row>
    <row r="22" spans="4:11" x14ac:dyDescent="0.3">
      <c r="D22">
        <f t="shared" si="7"/>
        <v>1.1000000000000003</v>
      </c>
      <c r="E22">
        <f t="shared" si="0"/>
        <v>1.1000000000000003</v>
      </c>
      <c r="F22">
        <f t="shared" si="1"/>
        <v>3.1903028153410244</v>
      </c>
      <c r="G22">
        <f t="shared" si="2"/>
        <v>1.4438269394140326</v>
      </c>
      <c r="H22">
        <f t="shared" si="3"/>
        <v>-3.1428571428571339</v>
      </c>
      <c r="I22">
        <f t="shared" si="4"/>
        <v>1.2627435457711194</v>
      </c>
      <c r="J22">
        <f t="shared" si="5"/>
        <v>72.349875780069837</v>
      </c>
      <c r="K22">
        <f t="shared" si="6"/>
        <v>-107.65012421993016</v>
      </c>
    </row>
    <row r="23" spans="4:11" x14ac:dyDescent="0.3">
      <c r="D23">
        <f t="shared" si="7"/>
        <v>1.1550000000000002</v>
      </c>
      <c r="E23">
        <f t="shared" si="0"/>
        <v>1.1550000000000002</v>
      </c>
      <c r="F23">
        <f t="shared" si="1"/>
        <v>2.2780911438845806</v>
      </c>
      <c r="G23">
        <f t="shared" si="2"/>
        <v>1.2998838774242738</v>
      </c>
      <c r="H23">
        <f t="shared" si="3"/>
        <v>-2.0746950078586894</v>
      </c>
      <c r="I23">
        <f t="shared" si="4"/>
        <v>1.121653303651903</v>
      </c>
      <c r="J23">
        <f t="shared" si="5"/>
        <v>64.266000376159809</v>
      </c>
      <c r="K23">
        <f t="shared" si="6"/>
        <v>-115.73399962384019</v>
      </c>
    </row>
    <row r="24" spans="4:11" x14ac:dyDescent="0.3">
      <c r="D24">
        <f t="shared" si="7"/>
        <v>1.2100000000000002</v>
      </c>
      <c r="E24">
        <f t="shared" si="0"/>
        <v>1.2100000000000002</v>
      </c>
      <c r="F24">
        <f t="shared" si="1"/>
        <v>1.2932412542487262</v>
      </c>
      <c r="G24">
        <f t="shared" si="2"/>
        <v>1.1605452081018046</v>
      </c>
      <c r="H24">
        <f t="shared" si="3"/>
        <v>-1.5643180349062691</v>
      </c>
      <c r="I24">
        <f t="shared" si="4"/>
        <v>1.0020109824992438</v>
      </c>
      <c r="J24">
        <f t="shared" si="5"/>
        <v>57.411000322963666</v>
      </c>
      <c r="K24">
        <f t="shared" si="6"/>
        <v>-122.58899967703633</v>
      </c>
    </row>
    <row r="25" spans="4:11" x14ac:dyDescent="0.3">
      <c r="D25">
        <f t="shared" si="7"/>
        <v>1.2650000000000001</v>
      </c>
      <c r="E25">
        <f t="shared" si="0"/>
        <v>1.2650000000000001</v>
      </c>
      <c r="F25">
        <f t="shared" si="1"/>
        <v>0.28561297879200398</v>
      </c>
      <c r="G25">
        <f t="shared" si="2"/>
        <v>1.0334290105242094</v>
      </c>
      <c r="H25">
        <f t="shared" si="3"/>
        <v>-1.2645258028239406</v>
      </c>
      <c r="I25">
        <f t="shared" si="4"/>
        <v>0.9016840473479828</v>
      </c>
      <c r="J25">
        <f t="shared" si="5"/>
        <v>51.662690367313701</v>
      </c>
      <c r="K25">
        <f t="shared" si="6"/>
        <v>-128.3373096326863</v>
      </c>
    </row>
    <row r="26" spans="4:11" x14ac:dyDescent="0.3">
      <c r="D26">
        <f t="shared" si="7"/>
        <v>1.32</v>
      </c>
      <c r="E26">
        <f t="shared" si="0"/>
        <v>1.32</v>
      </c>
      <c r="F26">
        <f t="shared" si="1"/>
        <v>-0.71300753319193189</v>
      </c>
      <c r="G26">
        <f t="shared" si="2"/>
        <v>0.92119086651272331</v>
      </c>
      <c r="H26">
        <f t="shared" si="3"/>
        <v>-1.0668103448275861</v>
      </c>
      <c r="I26">
        <f t="shared" si="4"/>
        <v>0.81771225013367621</v>
      </c>
      <c r="J26">
        <f t="shared" si="5"/>
        <v>46.851460788805532</v>
      </c>
      <c r="K26">
        <f t="shared" si="6"/>
        <v>-133.14853921119447</v>
      </c>
    </row>
    <row r="27" spans="4:11" x14ac:dyDescent="0.3">
      <c r="D27">
        <f t="shared" ref="D27:D38" si="8">D26+$C$2</f>
        <v>1.375</v>
      </c>
      <c r="E27">
        <f t="shared" si="0"/>
        <v>1.375</v>
      </c>
      <c r="F27">
        <f t="shared" si="1"/>
        <v>-1.6844971752659021</v>
      </c>
      <c r="G27">
        <f t="shared" si="2"/>
        <v>0.82371152264448</v>
      </c>
      <c r="H27">
        <f t="shared" si="3"/>
        <v>-0.9263157894736842</v>
      </c>
      <c r="I27">
        <f t="shared" si="4"/>
        <v>0.74716543696184667</v>
      </c>
      <c r="J27">
        <f t="shared" si="5"/>
        <v>42.809426135961779</v>
      </c>
      <c r="K27">
        <f t="shared" si="6"/>
        <v>-137.19057386403821</v>
      </c>
    </row>
    <row r="28" spans="4:11" x14ac:dyDescent="0.3">
      <c r="D28">
        <f t="shared" si="8"/>
        <v>1.43</v>
      </c>
      <c r="E28">
        <f t="shared" si="0"/>
        <v>1.43</v>
      </c>
      <c r="F28">
        <f t="shared" si="1"/>
        <v>-2.6197144216687045</v>
      </c>
      <c r="G28">
        <f t="shared" si="2"/>
        <v>0.73962959251117799</v>
      </c>
      <c r="H28">
        <f t="shared" si="3"/>
        <v>-0.82113120872810819</v>
      </c>
      <c r="I28">
        <f t="shared" si="4"/>
        <v>0.68749367312774678</v>
      </c>
      <c r="J28">
        <f t="shared" si="5"/>
        <v>39.390485912166469</v>
      </c>
      <c r="K28">
        <f t="shared" si="6"/>
        <v>-140.60951408783353</v>
      </c>
    </row>
    <row r="29" spans="4:11" x14ac:dyDescent="0.3">
      <c r="D29">
        <f t="shared" si="8"/>
        <v>1.4849999999999999</v>
      </c>
      <c r="E29">
        <f t="shared" si="0"/>
        <v>1.4849999999999999</v>
      </c>
      <c r="F29">
        <f t="shared" si="1"/>
        <v>-3.5149642826550496</v>
      </c>
      <c r="G29">
        <f t="shared" si="2"/>
        <v>0.66719346811408231</v>
      </c>
      <c r="H29">
        <f t="shared" si="3"/>
        <v>-0.73928104710738674</v>
      </c>
      <c r="I29">
        <f t="shared" si="4"/>
        <v>0.63660560965602853</v>
      </c>
      <c r="J29">
        <f t="shared" si="5"/>
        <v>36.474814647643164</v>
      </c>
      <c r="K29">
        <f t="shared" si="6"/>
        <v>-143.52518535235683</v>
      </c>
    </row>
    <row r="30" spans="4:11" x14ac:dyDescent="0.3">
      <c r="D30">
        <f t="shared" si="8"/>
        <v>1.5399999999999998</v>
      </c>
      <c r="E30">
        <f t="shared" si="0"/>
        <v>1.5399999999999998</v>
      </c>
      <c r="F30">
        <f t="shared" si="1"/>
        <v>-4.3696726454588717</v>
      </c>
      <c r="G30">
        <f t="shared" si="2"/>
        <v>0.60466713966148156</v>
      </c>
      <c r="H30">
        <f t="shared" si="3"/>
        <v>-0.67366579177602814</v>
      </c>
      <c r="I30">
        <f t="shared" si="4"/>
        <v>0.59283251165294326</v>
      </c>
      <c r="J30">
        <f t="shared" si="5"/>
        <v>33.966800875853842</v>
      </c>
      <c r="K30">
        <f t="shared" si="6"/>
        <v>-146.03319912414617</v>
      </c>
    </row>
    <row r="31" spans="4:11" x14ac:dyDescent="0.3">
      <c r="D31">
        <f t="shared" si="8"/>
        <v>1.5949999999999998</v>
      </c>
      <c r="E31">
        <f t="shared" si="0"/>
        <v>1.5949999999999998</v>
      </c>
      <c r="F31">
        <f t="shared" si="1"/>
        <v>-5.1849580449676482</v>
      </c>
      <c r="G31">
        <f t="shared" si="2"/>
        <v>0.55049337626547035</v>
      </c>
      <c r="H31">
        <f t="shared" si="3"/>
        <v>-0.61980861708845414</v>
      </c>
      <c r="I31">
        <f t="shared" si="4"/>
        <v>0.55485747299357935</v>
      </c>
      <c r="J31">
        <f t="shared" si="5"/>
        <v>31.79099143382615</v>
      </c>
      <c r="K31">
        <f t="shared" si="6"/>
        <v>-148.20900856617385</v>
      </c>
    </row>
    <row r="32" spans="4:11" x14ac:dyDescent="0.3">
      <c r="D32">
        <f t="shared" si="8"/>
        <v>1.6499999999999997</v>
      </c>
      <c r="E32">
        <f t="shared" si="0"/>
        <v>1.6499999999999997</v>
      </c>
      <c r="F32">
        <f t="shared" si="1"/>
        <v>-5.9627881708911428</v>
      </c>
      <c r="G32">
        <f t="shared" si="2"/>
        <v>0.50333901101192291</v>
      </c>
      <c r="H32">
        <f t="shared" si="3"/>
        <v>-0.57474600870827308</v>
      </c>
      <c r="I32">
        <f t="shared" si="4"/>
        <v>0.52164337766771685</v>
      </c>
      <c r="J32">
        <f t="shared" si="5"/>
        <v>29.887963951309036</v>
      </c>
      <c r="K32">
        <f t="shared" si="6"/>
        <v>-150.11203604869095</v>
      </c>
    </row>
    <row r="33" spans="4:11" x14ac:dyDescent="0.3">
      <c r="D33">
        <f t="shared" si="8"/>
        <v>1.7049999999999996</v>
      </c>
      <c r="E33">
        <f t="shared" si="0"/>
        <v>1.7049999999999996</v>
      </c>
      <c r="F33">
        <f t="shared" si="1"/>
        <v>-6.7054950717423392</v>
      </c>
      <c r="G33">
        <f t="shared" si="2"/>
        <v>0.46208859155677712</v>
      </c>
      <c r="H33">
        <f t="shared" si="3"/>
        <v>-0.53643764502300728</v>
      </c>
      <c r="I33">
        <f t="shared" si="4"/>
        <v>0.49237106194635122</v>
      </c>
      <c r="J33">
        <f t="shared" si="5"/>
        <v>28.210783803900338</v>
      </c>
      <c r="K33">
        <f t="shared" si="6"/>
        <v>-151.78921619609966</v>
      </c>
    </row>
    <row r="34" spans="4:11" x14ac:dyDescent="0.3">
      <c r="D34">
        <f t="shared" si="8"/>
        <v>1.7599999999999996</v>
      </c>
      <c r="E34">
        <f t="shared" si="0"/>
        <v>1.7599999999999996</v>
      </c>
      <c r="F34">
        <f t="shared" si="1"/>
        <v>-7.4155038021719157</v>
      </c>
      <c r="G34">
        <f t="shared" si="2"/>
        <v>0.42581877858865042</v>
      </c>
      <c r="H34">
        <f t="shared" si="3"/>
        <v>-0.50343249427917636</v>
      </c>
      <c r="I34">
        <f t="shared" si="4"/>
        <v>0.4663898324744869</v>
      </c>
      <c r="J34">
        <f t="shared" si="5"/>
        <v>26.722169008601604</v>
      </c>
      <c r="K34">
        <f t="shared" si="6"/>
        <v>-153.27783099139839</v>
      </c>
    </row>
    <row r="35" spans="4:11" x14ac:dyDescent="0.3">
      <c r="D35">
        <f t="shared" si="8"/>
        <v>1.8149999999999995</v>
      </c>
      <c r="E35">
        <f t="shared" si="0"/>
        <v>1.8149999999999995</v>
      </c>
      <c r="F35">
        <f t="shared" si="1"/>
        <v>-8.0951859615330974</v>
      </c>
      <c r="G35">
        <f t="shared" si="2"/>
        <v>0.39376825579154234</v>
      </c>
      <c r="H35">
        <f t="shared" si="3"/>
        <v>-0.47467009556604106</v>
      </c>
      <c r="I35">
        <f t="shared" si="4"/>
        <v>0.44317912959714695</v>
      </c>
      <c r="J35">
        <f t="shared" si="5"/>
        <v>25.392293694197868</v>
      </c>
      <c r="K35">
        <f t="shared" si="6"/>
        <v>-154.60770630580214</v>
      </c>
    </row>
    <row r="36" spans="4:11" x14ac:dyDescent="0.3">
      <c r="D36">
        <f t="shared" si="8"/>
        <v>1.8699999999999994</v>
      </c>
      <c r="E36">
        <f t="shared" si="0"/>
        <v>1.8699999999999994</v>
      </c>
      <c r="F36">
        <f t="shared" si="1"/>
        <v>-8.746785456451228</v>
      </c>
      <c r="G36">
        <f t="shared" si="2"/>
        <v>0.36530929882941715</v>
      </c>
      <c r="H36">
        <f t="shared" si="3"/>
        <v>-0.44935720293163545</v>
      </c>
      <c r="I36">
        <f t="shared" si="4"/>
        <v>0.42231924699140805</v>
      </c>
      <c r="J36">
        <f t="shared" si="5"/>
        <v>24.197110459750672</v>
      </c>
      <c r="K36">
        <f t="shared" si="6"/>
        <v>-155.80288954024934</v>
      </c>
    </row>
    <row r="37" spans="4:11" x14ac:dyDescent="0.3">
      <c r="D37">
        <f t="shared" si="8"/>
        <v>1.9249999999999994</v>
      </c>
      <c r="E37">
        <f t="shared" si="0"/>
        <v>1.9249999999999994</v>
      </c>
      <c r="F37">
        <f t="shared" si="1"/>
        <v>-9.3723855188266683</v>
      </c>
      <c r="G37">
        <f t="shared" si="2"/>
        <v>0.33992313547168979</v>
      </c>
      <c r="H37">
        <f t="shared" si="3"/>
        <v>-0.4268884268884271</v>
      </c>
      <c r="I37">
        <f t="shared" si="4"/>
        <v>0.40346907404723598</v>
      </c>
      <c r="J37">
        <f t="shared" si="5"/>
        <v>23.117075106957916</v>
      </c>
      <c r="K37">
        <f t="shared" si="6"/>
        <v>-156.88292489304209</v>
      </c>
    </row>
    <row r="38" spans="4:11" x14ac:dyDescent="0.3">
      <c r="D38">
        <f t="shared" si="8"/>
        <v>1.9799999999999993</v>
      </c>
      <c r="E38">
        <f t="shared" si="0"/>
        <v>1.9799999999999993</v>
      </c>
      <c r="F38">
        <f t="shared" si="1"/>
        <v>-9.9738988670166844</v>
      </c>
      <c r="G38">
        <f t="shared" si="2"/>
        <v>0.31717946092150179</v>
      </c>
      <c r="H38">
        <f t="shared" si="3"/>
        <v>-0.40679358991918935</v>
      </c>
      <c r="I38">
        <f t="shared" si="4"/>
        <v>0.38634916608406455</v>
      </c>
      <c r="J38">
        <f t="shared" si="5"/>
        <v>22.136176635015786</v>
      </c>
      <c r="K38">
        <f t="shared" si="6"/>
        <v>-157.86382336498423</v>
      </c>
    </row>
    <row r="39" spans="4:11" x14ac:dyDescent="0.3">
      <c r="D39">
        <f t="shared" ref="D39:D59" si="9">D38+$C$2</f>
        <v>2.0349999999999993</v>
      </c>
      <c r="E39">
        <f t="shared" si="0"/>
        <v>2.0349999999999993</v>
      </c>
      <c r="F39">
        <f t="shared" si="1"/>
        <v>-10.553070454376588</v>
      </c>
      <c r="G39">
        <f t="shared" si="2"/>
        <v>0.29671976562767932</v>
      </c>
      <c r="H39">
        <f t="shared" si="3"/>
        <v>-0.38870185994317524</v>
      </c>
      <c r="I39">
        <f t="shared" si="4"/>
        <v>0.37072881908992189</v>
      </c>
      <c r="J39">
        <f t="shared" si="5"/>
        <v>21.24119667772155</v>
      </c>
      <c r="K39">
        <f t="shared" si="6"/>
        <v>-158.75880332227845</v>
      </c>
    </row>
    <row r="40" spans="4:11" x14ac:dyDescent="0.3">
      <c r="D40">
        <f t="shared" si="9"/>
        <v>2.0899999999999994</v>
      </c>
      <c r="E40">
        <f t="shared" si="0"/>
        <v>2.0899999999999994</v>
      </c>
      <c r="F40">
        <f t="shared" si="1"/>
        <v>-11.111486682053844</v>
      </c>
      <c r="G40">
        <f t="shared" si="2"/>
        <v>0.27824390891582329</v>
      </c>
      <c r="H40">
        <f t="shared" si="3"/>
        <v>-0.37231673643894198</v>
      </c>
      <c r="I40">
        <f t="shared" si="4"/>
        <v>0.35641614728560195</v>
      </c>
      <c r="J40">
        <f t="shared" si="5"/>
        <v>20.421140989778124</v>
      </c>
      <c r="K40">
        <f t="shared" si="6"/>
        <v>-159.57885901022189</v>
      </c>
    </row>
    <row r="41" spans="4:11" x14ac:dyDescent="0.3">
      <c r="D41">
        <f t="shared" si="9"/>
        <v>2.1449999999999996</v>
      </c>
      <c r="E41">
        <f t="shared" si="0"/>
        <v>2.1449999999999996</v>
      </c>
      <c r="F41">
        <f t="shared" si="1"/>
        <v>-11.650587554848054</v>
      </c>
      <c r="G41">
        <f t="shared" si="2"/>
        <v>0.26149935515654515</v>
      </c>
      <c r="H41">
        <f t="shared" si="3"/>
        <v>-0.35739824077866728</v>
      </c>
      <c r="I41">
        <f t="shared" si="4"/>
        <v>0.34325041618128604</v>
      </c>
      <c r="J41">
        <f t="shared" si="5"/>
        <v>19.66680016329671</v>
      </c>
      <c r="K41">
        <f t="shared" si="6"/>
        <v>-160.3331998367033</v>
      </c>
    </row>
    <row r="42" spans="4:11" x14ac:dyDescent="0.3">
      <c r="D42">
        <f t="shared" si="9"/>
        <v>2.1999999999999997</v>
      </c>
      <c r="E42">
        <f t="shared" si="0"/>
        <v>2.1999999999999997</v>
      </c>
      <c r="F42">
        <f t="shared" si="1"/>
        <v>-12.171679787711563</v>
      </c>
      <c r="G42">
        <f t="shared" si="2"/>
        <v>0.24627255190230907</v>
      </c>
      <c r="H42">
        <f t="shared" si="3"/>
        <v>-0.34375000000000006</v>
      </c>
      <c r="I42">
        <f t="shared" si="4"/>
        <v>0.33109607670413216</v>
      </c>
      <c r="J42">
        <f t="shared" si="5"/>
        <v>18.970407808486549</v>
      </c>
      <c r="K42">
        <f t="shared" si="6"/>
        <v>-161.02959219151344</v>
      </c>
    </row>
    <row r="43" spans="4:11" x14ac:dyDescent="0.3">
      <c r="D43">
        <f t="shared" si="9"/>
        <v>2.2549999999999999</v>
      </c>
      <c r="E43">
        <f t="shared" si="0"/>
        <v>2.2549999999999999</v>
      </c>
      <c r="F43">
        <f t="shared" si="1"/>
        <v>-12.675949768353927</v>
      </c>
      <c r="G43">
        <f t="shared" si="2"/>
        <v>0.23238201414373419</v>
      </c>
      <c r="H43">
        <f t="shared" si="3"/>
        <v>-0.33120972331870674</v>
      </c>
      <c r="I43">
        <f t="shared" si="4"/>
        <v>0.31983808931462415</v>
      </c>
      <c r="J43">
        <f t="shared" si="5"/>
        <v>18.325372645256238</v>
      </c>
      <c r="K43">
        <f t="shared" si="6"/>
        <v>-161.67462735474376</v>
      </c>
    </row>
    <row r="44" spans="4:11" x14ac:dyDescent="0.3">
      <c r="D44">
        <f t="shared" si="9"/>
        <v>2.31</v>
      </c>
      <c r="E44">
        <f t="shared" si="0"/>
        <v>2.31</v>
      </c>
      <c r="F44">
        <f t="shared" si="1"/>
        <v>-13.164475807014355</v>
      </c>
      <c r="G44">
        <f t="shared" si="2"/>
        <v>0.21967276154174584</v>
      </c>
      <c r="H44">
        <f t="shared" si="3"/>
        <v>-0.31964207467539951</v>
      </c>
      <c r="I44">
        <f t="shared" si="4"/>
        <v>0.30937823254747465</v>
      </c>
      <c r="J44">
        <f t="shared" si="5"/>
        <v>17.726066998187218</v>
      </c>
      <c r="K44">
        <f t="shared" si="6"/>
        <v>-162.27393300181279</v>
      </c>
    </row>
    <row r="45" spans="4:11" x14ac:dyDescent="0.3">
      <c r="D45">
        <f t="shared" si="9"/>
        <v>2.3650000000000002</v>
      </c>
      <c r="E45">
        <f t="shared" si="0"/>
        <v>2.3650000000000002</v>
      </c>
      <c r="F45">
        <f t="shared" si="1"/>
        <v>-13.638239409605283</v>
      </c>
      <c r="G45">
        <f t="shared" si="2"/>
        <v>0.20801182749056371</v>
      </c>
      <c r="H45">
        <f t="shared" si="3"/>
        <v>-0.30893326584262681</v>
      </c>
      <c r="I45">
        <f t="shared" si="4"/>
        <v>0.29963216785693797</v>
      </c>
      <c r="J45">
        <f t="shared" si="5"/>
        <v>17.167658624557991</v>
      </c>
      <c r="K45">
        <f t="shared" si="6"/>
        <v>-162.83234137544201</v>
      </c>
    </row>
    <row r="46" spans="4:11" x14ac:dyDescent="0.3">
      <c r="D46">
        <f t="shared" si="9"/>
        <v>2.4200000000000004</v>
      </c>
      <c r="E46">
        <f t="shared" si="0"/>
        <v>2.4200000000000004</v>
      </c>
      <c r="F46">
        <f t="shared" si="1"/>
        <v>-14.098135484733529</v>
      </c>
      <c r="G46">
        <f t="shared" si="2"/>
        <v>0.19728461823251464</v>
      </c>
      <c r="H46">
        <f t="shared" si="3"/>
        <v>-0.29898690387941679</v>
      </c>
      <c r="I46">
        <f t="shared" si="4"/>
        <v>0.29052708953031153</v>
      </c>
      <c r="J46">
        <f t="shared" si="5"/>
        <v>16.645976064306257</v>
      </c>
      <c r="K46">
        <f t="shared" si="6"/>
        <v>-163.35402393569373</v>
      </c>
    </row>
    <row r="47" spans="4:11" x14ac:dyDescent="0.3">
      <c r="D47">
        <f t="shared" si="9"/>
        <v>2.4750000000000005</v>
      </c>
      <c r="E47">
        <f t="shared" si="0"/>
        <v>2.4750000000000005</v>
      </c>
      <c r="F47">
        <f t="shared" si="1"/>
        <v>-14.544981491774362</v>
      </c>
      <c r="G47">
        <f t="shared" si="2"/>
        <v>0.18739194780790649</v>
      </c>
      <c r="H47">
        <f t="shared" si="3"/>
        <v>-0.28972076576027306</v>
      </c>
      <c r="I47">
        <f t="shared" si="4"/>
        <v>0.28199983034530601</v>
      </c>
      <c r="J47">
        <f t="shared" si="5"/>
        <v>16.157400102191275</v>
      </c>
      <c r="K47">
        <f t="shared" si="6"/>
        <v>-163.84259989780873</v>
      </c>
    </row>
    <row r="48" spans="4:11" x14ac:dyDescent="0.3">
      <c r="D48">
        <f t="shared" si="9"/>
        <v>2.5300000000000007</v>
      </c>
      <c r="E48">
        <f t="shared" si="0"/>
        <v>2.5300000000000007</v>
      </c>
      <c r="F48">
        <f t="shared" si="1"/>
        <v>-14.979525587944869</v>
      </c>
      <c r="G48">
        <f t="shared" si="2"/>
        <v>0.17824761213291584</v>
      </c>
      <c r="H48">
        <f t="shared" si="3"/>
        <v>-0.28106426706659993</v>
      </c>
      <c r="I48">
        <f t="shared" si="4"/>
        <v>0.27399532466793569</v>
      </c>
      <c r="J48">
        <f t="shared" si="5"/>
        <v>15.69877570978945</v>
      </c>
      <c r="K48">
        <f t="shared" si="6"/>
        <v>-164.30122429021054</v>
      </c>
    </row>
    <row r="49" spans="4:11" x14ac:dyDescent="0.3">
      <c r="D49">
        <f t="shared" si="9"/>
        <v>2.5850000000000009</v>
      </c>
      <c r="E49">
        <f t="shared" si="0"/>
        <v>2.5850000000000009</v>
      </c>
      <c r="F49">
        <f t="shared" si="1"/>
        <v>-15.402453856197091</v>
      </c>
      <c r="G49">
        <f t="shared" si="2"/>
        <v>0.16977639483330711</v>
      </c>
      <c r="H49">
        <f t="shared" si="3"/>
        <v>-0.27295645631772752</v>
      </c>
      <c r="I49">
        <f t="shared" si="4"/>
        <v>0.26646535377238018</v>
      </c>
      <c r="J49">
        <f t="shared" si="5"/>
        <v>15.267340157617774</v>
      </c>
      <c r="K49">
        <f t="shared" si="6"/>
        <v>-164.73265984238222</v>
      </c>
    </row>
    <row r="50" spans="4:11" x14ac:dyDescent="0.3">
      <c r="D50">
        <f t="shared" si="9"/>
        <v>2.640000000000001</v>
      </c>
      <c r="E50">
        <f t="shared" si="0"/>
        <v>2.640000000000001</v>
      </c>
      <c r="F50">
        <f t="shared" si="1"/>
        <v>-15.814396704126485</v>
      </c>
      <c r="G50">
        <f t="shared" si="2"/>
        <v>0.16191242031396863</v>
      </c>
      <c r="H50">
        <f t="shared" si="3"/>
        <v>-0.26534441168587497</v>
      </c>
      <c r="I50">
        <f t="shared" si="4"/>
        <v>0.25936751544554171</v>
      </c>
      <c r="J50">
        <f t="shared" si="5"/>
        <v>14.860663977823732</v>
      </c>
      <c r="K50">
        <f t="shared" si="6"/>
        <v>-165.13933602217628</v>
      </c>
    </row>
    <row r="51" spans="4:11" x14ac:dyDescent="0.3">
      <c r="D51">
        <f t="shared" si="9"/>
        <v>2.6950000000000012</v>
      </c>
      <c r="E51">
        <f t="shared" si="0"/>
        <v>2.6950000000000012</v>
      </c>
      <c r="F51">
        <f t="shared" si="1"/>
        <v>-16.215934523797728</v>
      </c>
      <c r="G51">
        <f t="shared" si="2"/>
        <v>0.1545977873273913</v>
      </c>
      <c r="H51">
        <f t="shared" si="3"/>
        <v>-0.25818194881866174</v>
      </c>
      <c r="I51">
        <f t="shared" si="4"/>
        <v>0.25266437295648303</v>
      </c>
      <c r="J51">
        <f t="shared" si="5"/>
        <v>14.476602203725852</v>
      </c>
      <c r="K51">
        <f t="shared" si="6"/>
        <v>-165.52339779627414</v>
      </c>
    </row>
    <row r="52" spans="4:11" x14ac:dyDescent="0.3">
      <c r="D52">
        <f t="shared" si="9"/>
        <v>2.7500000000000013</v>
      </c>
      <c r="E52">
        <f t="shared" si="0"/>
        <v>2.7500000000000013</v>
      </c>
      <c r="F52">
        <f t="shared" si="1"/>
        <v>-16.607602697503939</v>
      </c>
      <c r="G52">
        <f t="shared" si="2"/>
        <v>0.14778143015372547</v>
      </c>
      <c r="H52">
        <f t="shared" si="3"/>
        <v>-0.25142857142857128</v>
      </c>
      <c r="I52">
        <f t="shared" si="4"/>
        <v>0.24632274833897636</v>
      </c>
      <c r="J52">
        <f t="shared" si="5"/>
        <v>14.113253877886454</v>
      </c>
      <c r="K52">
        <f t="shared" si="6"/>
        <v>-165.88674612211355</v>
      </c>
    </row>
    <row r="53" spans="4:11" x14ac:dyDescent="0.3">
      <c r="D53">
        <f t="shared" si="9"/>
        <v>2.8050000000000015</v>
      </c>
      <c r="E53">
        <f t="shared" si="0"/>
        <v>2.8050000000000015</v>
      </c>
      <c r="F53">
        <f t="shared" si="1"/>
        <v>-16.989896027406125</v>
      </c>
      <c r="G53">
        <f t="shared" si="2"/>
        <v>0.14141816531294296</v>
      </c>
      <c r="H53">
        <f t="shared" si="3"/>
        <v>-0.24504861295641744</v>
      </c>
      <c r="I53">
        <f t="shared" si="4"/>
        <v>0.24031313246366914</v>
      </c>
      <c r="J53">
        <f t="shared" si="5"/>
        <v>13.768928251736533</v>
      </c>
      <c r="K53">
        <f t="shared" si="6"/>
        <v>-166.23107174826347</v>
      </c>
    </row>
    <row r="54" spans="4:11" x14ac:dyDescent="0.3">
      <c r="D54">
        <f t="shared" si="9"/>
        <v>2.8600000000000017</v>
      </c>
      <c r="E54">
        <f t="shared" si="0"/>
        <v>2.8600000000000017</v>
      </c>
      <c r="F54">
        <f t="shared" si="1"/>
        <v>-17.36327265914499</v>
      </c>
      <c r="G54">
        <f t="shared" si="2"/>
        <v>0.13546789018803232</v>
      </c>
      <c r="H54">
        <f t="shared" si="3"/>
        <v>-0.23901052983453097</v>
      </c>
      <c r="I54">
        <f t="shared" si="4"/>
        <v>0.23460919015591988</v>
      </c>
      <c r="J54">
        <f t="shared" si="5"/>
        <v>13.442116430916389</v>
      </c>
      <c r="K54">
        <f t="shared" si="6"/>
        <v>-166.5578835690836</v>
      </c>
    </row>
    <row r="55" spans="4:11" x14ac:dyDescent="0.3">
      <c r="D55">
        <f t="shared" si="9"/>
        <v>2.9150000000000018</v>
      </c>
      <c r="E55">
        <f t="shared" si="0"/>
        <v>2.9150000000000018</v>
      </c>
      <c r="F55">
        <f t="shared" si="1"/>
        <v>-17.728157561666322</v>
      </c>
      <c r="G55">
        <f t="shared" si="2"/>
        <v>0.12989490658036731</v>
      </c>
      <c r="H55">
        <f t="shared" si="3"/>
        <v>-0.23328631593689644</v>
      </c>
      <c r="I55">
        <f t="shared" si="4"/>
        <v>0.2291873430799107</v>
      </c>
      <c r="J55">
        <f t="shared" si="5"/>
        <v>13.131467476295718</v>
      </c>
      <c r="K55">
        <f t="shared" si="6"/>
        <v>-166.86853252370429</v>
      </c>
    </row>
    <row r="56" spans="4:11" x14ac:dyDescent="0.3">
      <c r="D56">
        <f t="shared" si="9"/>
        <v>2.970000000000002</v>
      </c>
      <c r="E56">
        <f t="shared" si="0"/>
        <v>2.970000000000002</v>
      </c>
      <c r="F56">
        <f t="shared" si="1"/>
        <v>-18.084945618073526</v>
      </c>
      <c r="G56">
        <f t="shared" si="2"/>
        <v>0.12466734745405705</v>
      </c>
      <c r="H56">
        <f t="shared" si="3"/>
        <v>-0.22785101458911358</v>
      </c>
      <c r="I56">
        <f t="shared" si="4"/>
        <v>0.22402641657930722</v>
      </c>
      <c r="J56">
        <f t="shared" si="5"/>
        <v>12.835768169433917</v>
      </c>
      <c r="K56">
        <f t="shared" si="6"/>
        <v>-167.16423183056608</v>
      </c>
    </row>
    <row r="57" spans="4:11" x14ac:dyDescent="0.3">
      <c r="D57">
        <f t="shared" si="9"/>
        <v>3.0250000000000021</v>
      </c>
      <c r="E57">
        <f t="shared" si="0"/>
        <v>3.0250000000000021</v>
      </c>
      <c r="F57">
        <f t="shared" si="1"/>
        <v>-18.434004375518899</v>
      </c>
      <c r="G57">
        <f t="shared" si="2"/>
        <v>0.11975668926953571</v>
      </c>
      <c r="H57">
        <f t="shared" si="3"/>
        <v>-0.22268230963883121</v>
      </c>
      <c r="I57">
        <f t="shared" si="4"/>
        <v>0.21910733937711691</v>
      </c>
      <c r="J57">
        <f t="shared" si="5"/>
        <v>12.55392580664939</v>
      </c>
      <c r="K57">
        <f t="shared" si="6"/>
        <v>-167.4460741933506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2013-03-05T20:07:29Z</dcterms:modified>
</cp:coreProperties>
</file>